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60" windowHeight="11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<sst xmlns="http://schemas.openxmlformats.org/spreadsheetml/2006/main" count="23" uniqueCount="23">
  <si>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Cost of house</t>
  </si>
  <si>
    <t>Down payment amount</t>
  </si>
  <si>
    <t>Interest rate / year</t>
  </si>
  <si>
    <t>Years for loan</t>
  </si>
  <si>
    <t>Payments / year</t>
  </si>
  <si>
    <t>Insurance / year</t>
  </si>
  <si>
    <t>Property tax / year</t>
  </si>
  <si>
    <t>Federal tax bracket</t>
  </si>
  <si>
    <t>State tax bracket</t>
  </si>
  <si>
    <t>Down payment percent</t>
  </si>
  <si>
    <t>Size of loan</t>
  </si>
  <si>
    <t>Loan payment / period</t>
  </si>
  <si>
    <t>Tax / period</t>
  </si>
  <si>
    <t>Lifetime payments</t>
  </si>
  <si>
    <t>Total bill / period</t>
  </si>
  <si>
    <t>Tax deduction</t>
  </si>
  <si>
    <t>Actual cost / period</t>
  </si>
  <si>
    <t>Calculate the cost of a mortage in the US,</t>
  </si>
  <si>
    <t>Including the tax advantage.  nelson@monkey.org</t>
  </si>
  <si>
    <t>Blue: your inputs. Green: tax info. Yellow: cost</t>
  </si>
  <si>
    <t>Built for the US, California.</t>
  </si>
  <si>
    <r>
      <t>WARNING</t>
    </r>
    <r>
      <rPr>
        <sz val="10"/>
        <rFont val="Arial"/>
        <family val="0"/>
      </rPr>
      <t>: this is an estimate only.</t>
    </r>
  </si>
  <si>
    <r>
      <t>In particular, the tax deduction portion is too high</t>
    </r>
    <r>
      <rPr>
        <b/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</si>
</sst>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0" fontId="0" fillId="2" borderId="0" xfId="0" applyNumberFormat="1" applyFill="1" applyAlignment="1">
      <alignment/>
    </xf>
    <xf numFmtId="0" fontId="0" fillId="0" borderId="0" xfId="0" applyFill="1" applyAlignment="1">
      <alignment/>
    </xf>
    <xf numFmtId="165" fontId="0" fillId="3" borderId="0" xfId="0" applyNumberFormat="1" applyFill="1" applyAlignment="1">
      <alignment/>
    </xf>
    <xf numFmtId="0" fontId="0" fillId="0" borderId="0" xfId="0" applyFont="1" applyFill="1" applyAlignment="1">
      <alignment/>
    </xf>
    <xf numFmtId="165" fontId="0" fillId="3" borderId="0" xfId="0" applyNumberFormat="1" applyFont="1" applyFill="1" applyAlignment="1">
      <alignment/>
    </xf>
    <xf numFmtId="165" fontId="0" fillId="2" borderId="0" xfId="0" applyNumberFormat="1" applyFill="1" applyAlignment="1">
      <alignment/>
    </xf>
    <xf numFmtId="165" fontId="0" fillId="4" borderId="0" xfId="0" applyNumberFormat="1" applyFill="1" applyAlignment="1">
      <alignment/>
    </xf>
    <xf numFmtId="10" fontId="0" fillId="4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B5" sqref="B5"/>
    </sheetView>
  </sheetViews>
  <sheetFormatPr defaultColWidth="9.140625" defaultRowHeight="12.75"/>
  <cols>
    <col min="1" max="1" width="23.7109375" style="0" customWidth="1"/>
    <col min="2" max="2" width="21.57421875" style="0" customWidth="1"/>
    <col min="3" max="3" width="4.421875" style="0" customWidth="1"/>
  </cols>
  <sheetData>
    <row r="1" ht="12.75">
      <c r="A1" s="8" t="s">
        <v>17</v>
      </c>
    </row>
    <row r="2" ht="12.75">
      <c r="A2" s="8" t="s">
        <v>18</v>
      </c>
    </row>
    <row r="3" ht="12.75">
      <c r="A3" s="8" t="s">
        <v>19</v>
      </c>
    </row>
    <row r="4" ht="12.75">
      <c r="A4" s="8" t="s">
        <v>20</v>
      </c>
    </row>
    <row r="5" ht="12.75">
      <c r="A5" s="15" t="s">
        <v>21</v>
      </c>
    </row>
    <row r="6" ht="12.75">
      <c r="A6" s="16" t="s">
        <v>22</v>
      </c>
    </row>
    <row r="7" spans="1:2" ht="12.75">
      <c r="A7" s="1"/>
      <c r="B7" s="2"/>
    </row>
    <row r="8" spans="1:2" ht="12.75">
      <c r="A8" s="3" t="s">
        <v>0</v>
      </c>
      <c r="B8" s="13">
        <v>300000</v>
      </c>
    </row>
    <row r="9" spans="1:2" ht="12.75">
      <c r="A9" t="s">
        <v>1</v>
      </c>
      <c r="B9" s="13">
        <v>60000</v>
      </c>
    </row>
    <row r="10" spans="1:2" ht="12.75">
      <c r="A10" t="s">
        <v>2</v>
      </c>
      <c r="B10" s="14">
        <v>0.07</v>
      </c>
    </row>
    <row r="11" spans="1:2" ht="12.75">
      <c r="A11" t="s">
        <v>3</v>
      </c>
      <c r="B11" s="6">
        <v>30</v>
      </c>
    </row>
    <row r="12" spans="1:2" ht="12.75">
      <c r="A12" t="s">
        <v>4</v>
      </c>
      <c r="B12" s="6">
        <v>12</v>
      </c>
    </row>
    <row r="13" spans="1:2" ht="12.75">
      <c r="A13" t="s">
        <v>5</v>
      </c>
      <c r="B13" s="4">
        <v>1200</v>
      </c>
    </row>
    <row r="14" spans="1:2" ht="12.75">
      <c r="A14" t="s">
        <v>6</v>
      </c>
      <c r="B14" s="5">
        <v>0.0113</v>
      </c>
    </row>
    <row r="15" spans="1:2" ht="12.75">
      <c r="A15" t="s">
        <v>7</v>
      </c>
      <c r="B15" s="7">
        <v>0.3</v>
      </c>
    </row>
    <row r="16" spans="1:2" ht="12.75">
      <c r="A16" t="s">
        <v>8</v>
      </c>
      <c r="B16" s="7">
        <v>0.093</v>
      </c>
    </row>
    <row r="17" ht="12.75">
      <c r="B17" s="5"/>
    </row>
    <row r="18" spans="1:2" ht="12.75">
      <c r="A18" t="s">
        <v>9</v>
      </c>
      <c r="B18" s="5">
        <f>B9/B8</f>
        <v>0.2</v>
      </c>
    </row>
    <row r="19" spans="1:2" ht="12.75">
      <c r="A19" t="s">
        <v>10</v>
      </c>
      <c r="B19" s="4">
        <f>B8*(1-B18)</f>
        <v>240000</v>
      </c>
    </row>
    <row r="20" spans="1:2" ht="12.75">
      <c r="A20" t="s">
        <v>11</v>
      </c>
      <c r="B20" s="4">
        <f>-PMT(B10/B12,B11*B12,B19)</f>
        <v>1596.7259884300381</v>
      </c>
    </row>
    <row r="21" spans="1:2" ht="12.75">
      <c r="A21" t="s">
        <v>12</v>
      </c>
      <c r="B21" s="4">
        <f>B8*B14/B12</f>
        <v>282.5</v>
      </c>
    </row>
    <row r="22" spans="1:2" ht="12.75">
      <c r="A22" s="8" t="s">
        <v>13</v>
      </c>
      <c r="B22" s="9">
        <f>B23*B12*B11+B9</f>
        <v>772521.3558348137</v>
      </c>
    </row>
    <row r="23" spans="1:2" ht="12.75">
      <c r="A23" s="10" t="s">
        <v>14</v>
      </c>
      <c r="B23" s="11">
        <f>B20+B21+(B13/B12)</f>
        <v>1979.2259884300381</v>
      </c>
    </row>
    <row r="24" ht="12.75">
      <c r="B24" s="4"/>
    </row>
    <row r="25" spans="1:2" ht="12.75">
      <c r="A25" t="s">
        <v>15</v>
      </c>
      <c r="B25" s="12">
        <f>(B20+B21)*(B15+B16)</f>
        <v>738.5358134530051</v>
      </c>
    </row>
    <row r="26" spans="1:2" ht="12.75">
      <c r="A26" t="s">
        <v>16</v>
      </c>
      <c r="B26" s="9">
        <f>B23-B25</f>
        <v>1240.6901749770332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Minar</dc:creator>
  <cp:keywords/>
  <dc:description/>
  <cp:lastModifiedBy>Nelson Minar</cp:lastModifiedBy>
  <dcterms:created xsi:type="dcterms:W3CDTF">2001-11-15T21:27:59Z</dcterms:created>
  <dcterms:modified xsi:type="dcterms:W3CDTF">2004-01-17T03:01:34Z</dcterms:modified>
  <cp:category/>
  <cp:version/>
  <cp:contentType/>
  <cp:contentStatus/>
</cp:coreProperties>
</file>